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"/>
    </mc:Choice>
  </mc:AlternateContent>
  <xr:revisionPtr revIDLastSave="0" documentId="8_{C01FD12D-EA3F-4944-BDB9-F92EC868B15F}" xr6:coauthVersionLast="47" xr6:coauthVersionMax="47" xr10:uidLastSave="{00000000-0000-0000-0000-000000000000}"/>
  <bookViews>
    <workbookView xWindow="-120" yWindow="-120" windowWidth="29040" windowHeight="15840" xr2:uid="{D70F01BB-9884-4DB9-86A3-E80391ADDBA5}"/>
  </bookViews>
  <sheets>
    <sheet name="21,07,2022 M.KARTAL" sheetId="1" r:id="rId1"/>
  </sheets>
  <definedNames>
    <definedName name="_xlnm.Print_Area" localSheetId="0">'21,07,2022 M.KARTAL'!$A$1:$L$44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K16" i="1"/>
  <c r="G16" i="1"/>
  <c r="G15" i="1"/>
  <c r="K15" i="1" s="1"/>
  <c r="K14" i="1"/>
  <c r="G14" i="1"/>
  <c r="G13" i="1"/>
  <c r="K13" i="1" s="1"/>
  <c r="K12" i="1"/>
  <c r="G12" i="1"/>
  <c r="G11" i="1"/>
  <c r="K11" i="1" s="1"/>
  <c r="K10" i="1"/>
  <c r="G10" i="1"/>
  <c r="G9" i="1"/>
  <c r="K9" i="1" s="1"/>
  <c r="K8" i="1"/>
  <c r="G8" i="1"/>
  <c r="G7" i="1"/>
  <c r="K7" i="1" s="1"/>
  <c r="K6" i="1"/>
  <c r="G6" i="1"/>
  <c r="G5" i="1"/>
  <c r="K5" i="1" s="1"/>
  <c r="L2" i="1"/>
  <c r="K22" i="1" l="1"/>
  <c r="H36" i="1"/>
  <c r="C36" i="1" s="1"/>
  <c r="C27" i="1"/>
  <c r="E27" i="1" s="1"/>
</calcChain>
</file>

<file path=xl/sharedStrings.xml><?xml version="1.0" encoding="utf-8"?>
<sst xmlns="http://schemas.openxmlformats.org/spreadsheetml/2006/main" count="61" uniqueCount="49">
  <si>
    <t>SEFER RAPORU</t>
  </si>
  <si>
    <t>GİDEN:</t>
  </si>
  <si>
    <t>MUSTAFA KARTAL</t>
  </si>
  <si>
    <t>SEFER:</t>
  </si>
  <si>
    <t>BATMAN - DİYARBAKIR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</si>
  <si>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</si>
  <si>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</si>
  <si>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</si>
  <si>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</si>
  <si>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</si>
  <si>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</si>
  <si>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</si>
  <si>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</si>
  <si>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</si>
  <si>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</si>
  <si>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</si>
  <si>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</si>
  <si>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</si>
  <si>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YALÇINKAYA DEMİR</t>
  </si>
  <si>
    <t>21,07,2022</t>
  </si>
  <si>
    <t>NEVA PROFİL</t>
  </si>
  <si>
    <t>29,07,2022</t>
  </si>
  <si>
    <t>ES DEMİR</t>
  </si>
  <si>
    <t>KAPLAN DEMİR</t>
  </si>
  <si>
    <t>HALİL TOKALI</t>
  </si>
  <si>
    <t>EKSİK MALZEME</t>
  </si>
  <si>
    <t>BİLKA PROFİL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</si>
  <si>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</si>
  <si>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</si>
  <si>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</si>
  <si>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</si>
  <si>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</si>
  <si>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</si>
  <si>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</si>
  <si>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</si>
  <si>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</si>
  <si>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</si>
  <si>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</si>
  <si>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</si>
  <si>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</si>
  <si>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</si>
  <si>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</si>
  <si>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SİNYAL DEĞİŞİMİ</t>
  </si>
  <si>
    <t>ÇUVAL ALIMI</t>
  </si>
  <si>
    <t>TOPLAM TESLİM OLACAK NAKİT</t>
  </si>
  <si>
    <t>TESLİM OLACAK PARA</t>
  </si>
  <si>
    <t>KENAN YILDIRIM</t>
  </si>
  <si>
    <t>PAZARLAMA</t>
  </si>
  <si>
    <t>YÖN.KURULU BAŞKANI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</si>
</sst>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0" fillId="0" borderId="2" xfId="0" applyBorder="1" applyAlignment="1">
      <alignment horizontal="center" vertical="center"/>
    </xf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0" fontId="5" fillId="2" borderId="0" xfId="0" applyFont="1" applyFill="1"/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64" fontId="0" fillId="4" borderId="2" xfId="0" applyNumberForma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4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C5D46-D2CA-4EA1-962D-A4DD9F473415}">
  <dimension ref="A1:X44"/>
  <sheetViews>
    <sheetView tabSelected="1" view="pageBreakPreview" zoomScaleNormal="100" zoomScaleSheetLayoutView="100" workbookViewId="0">
      <selection activeCell="E27" sqref="E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x14ac:dyDescent="0.25">
      <c r="A2" s="3" t="s">
        <v>1</v>
      </c>
      <c r="B2" s="4" t="s">
        <v>2</v>
      </c>
      <c r="C2" s="5"/>
      <c r="D2" s="3" t="s">
        <v>3</v>
      </c>
      <c r="E2" s="6" t="s">
        <v>4</v>
      </c>
      <c r="F2" s="6"/>
      <c r="G2" s="6"/>
      <c r="H2" s="6"/>
      <c r="I2" s="6"/>
      <c r="J2" s="6"/>
      <c r="K2" s="7" t="s">
        <v>5</v>
      </c>
      <c r="L2" s="8">
        <f ca="1">TODAY()</f>
        <v>44797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5">
      <c r="A3" s="9" t="s">
        <v>6</v>
      </c>
      <c r="B3" s="9"/>
      <c r="C3" s="9"/>
      <c r="D3" s="9"/>
      <c r="E3" s="9"/>
      <c r="F3" s="10"/>
      <c r="G3" s="9" t="s">
        <v>7</v>
      </c>
      <c r="H3" s="9"/>
      <c r="I3" s="9"/>
      <c r="J3" s="9"/>
      <c r="K3" s="9"/>
      <c r="L3" s="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25">
      <c r="A4" s="11" t="s">
        <v>8</v>
      </c>
      <c r="B4" s="12"/>
      <c r="C4" s="13" t="s">
        <v>9</v>
      </c>
      <c r="D4" s="13" t="s">
        <v>10</v>
      </c>
      <c r="E4" s="13" t="s">
        <v>11</v>
      </c>
      <c r="F4" s="14"/>
      <c r="G4" s="13" t="s">
        <v>12</v>
      </c>
      <c r="H4" s="13" t="s">
        <v>13</v>
      </c>
      <c r="I4" s="13" t="s">
        <v>14</v>
      </c>
      <c r="J4" s="13" t="s">
        <v>15</v>
      </c>
      <c r="K4" s="13" t="s">
        <v>16</v>
      </c>
      <c r="L4" s="15" t="s">
        <v>17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25">
      <c r="A5" s="16" t="s">
        <v>18</v>
      </c>
      <c r="B5" s="17"/>
      <c r="C5" s="13" t="s">
        <v>19</v>
      </c>
      <c r="D5" s="18"/>
      <c r="E5" s="19">
        <v>111020</v>
      </c>
      <c r="F5" s="2"/>
      <c r="G5" s="20" t="str">
        <f t="shared" ref="G5:G6" si="0">IF(A5="","",(A5))</f>
        <v>YALÇINKAYA DEMİR</v>
      </c>
      <c r="H5" s="19"/>
      <c r="I5" s="19"/>
      <c r="J5" s="19"/>
      <c r="K5" s="19">
        <f>IF(G5="","",SUM(E5-H5-I5-J5))</f>
        <v>111020</v>
      </c>
      <c r="L5" s="18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25">
      <c r="A6" s="16" t="s">
        <v>20</v>
      </c>
      <c r="B6" s="17"/>
      <c r="C6" s="13" t="s">
        <v>19</v>
      </c>
      <c r="D6" s="18"/>
      <c r="E6" s="19">
        <v>2475</v>
      </c>
      <c r="F6" s="2"/>
      <c r="G6" s="20" t="str">
        <f t="shared" si="0"/>
        <v>NEVA PROFİL</v>
      </c>
      <c r="H6" s="19"/>
      <c r="I6" s="19"/>
      <c r="J6" s="19"/>
      <c r="K6" s="19">
        <f t="shared" ref="K6:K19" si="1">IF(G6="","",SUM(E6-H6-I6-J6))</f>
        <v>2475</v>
      </c>
      <c r="L6" s="18" t="s">
        <v>21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25">
      <c r="A7" s="16" t="s">
        <v>22</v>
      </c>
      <c r="B7" s="17"/>
      <c r="C7" s="13" t="s">
        <v>19</v>
      </c>
      <c r="D7" s="18"/>
      <c r="E7" s="19">
        <v>5500</v>
      </c>
      <c r="F7" s="2"/>
      <c r="G7" s="20" t="str">
        <f>IF(A7="","",(A7))</f>
        <v>ES DEMİR</v>
      </c>
      <c r="H7" s="19">
        <v>5500</v>
      </c>
      <c r="I7" s="19"/>
      <c r="J7" s="19"/>
      <c r="K7" s="19">
        <f t="shared" si="1"/>
        <v>0</v>
      </c>
      <c r="L7" s="18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25">
      <c r="A8" s="16" t="s">
        <v>23</v>
      </c>
      <c r="B8" s="17"/>
      <c r="C8" s="13" t="s">
        <v>19</v>
      </c>
      <c r="D8" s="18"/>
      <c r="E8" s="19">
        <v>1900</v>
      </c>
      <c r="F8" s="2"/>
      <c r="G8" s="20" t="str">
        <f t="shared" ref="G8:G19" si="2">IF(A8="","",(A8))</f>
        <v>KAPLAN DEMİR</v>
      </c>
      <c r="H8" s="19">
        <v>1900</v>
      </c>
      <c r="I8" s="19"/>
      <c r="J8" s="19"/>
      <c r="K8" s="19">
        <f t="shared" si="1"/>
        <v>0</v>
      </c>
      <c r="L8" s="18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x14ac:dyDescent="0.25">
      <c r="A9" s="16" t="s">
        <v>24</v>
      </c>
      <c r="B9" s="17"/>
      <c r="C9" s="13" t="s">
        <v>19</v>
      </c>
      <c r="D9" s="18"/>
      <c r="E9" s="19">
        <v>1550</v>
      </c>
      <c r="F9" s="2"/>
      <c r="G9" s="20" t="str">
        <f t="shared" si="2"/>
        <v>HALİL TOKALI</v>
      </c>
      <c r="H9" s="19"/>
      <c r="I9" s="19">
        <v>1550</v>
      </c>
      <c r="J9" s="19"/>
      <c r="K9" s="19">
        <f t="shared" si="1"/>
        <v>0</v>
      </c>
      <c r="L9" s="18" t="s">
        <v>25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x14ac:dyDescent="0.25">
      <c r="A10" s="16" t="s">
        <v>26</v>
      </c>
      <c r="B10" s="17"/>
      <c r="C10" s="13" t="s">
        <v>19</v>
      </c>
      <c r="D10" s="18"/>
      <c r="E10" s="19">
        <v>8200</v>
      </c>
      <c r="F10" s="2"/>
      <c r="G10" s="20" t="str">
        <f t="shared" si="2"/>
        <v>BİLKA PROFİL</v>
      </c>
      <c r="H10" s="19">
        <v>8200</v>
      </c>
      <c r="I10" s="19"/>
      <c r="J10" s="19"/>
      <c r="K10" s="19">
        <f t="shared" si="1"/>
        <v>0</v>
      </c>
      <c r="L10" s="18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x14ac:dyDescent="0.25">
      <c r="A11" s="16"/>
      <c r="B11" s="17"/>
      <c r="C11" s="21"/>
      <c r="D11" s="18"/>
      <c r="E11" s="19"/>
      <c r="F11" s="2"/>
      <c r="G11" s="20" t="str">
        <f t="shared" si="2"/>
        <v/>
      </c>
      <c r="H11" s="19"/>
      <c r="I11" s="19"/>
      <c r="J11" s="19"/>
      <c r="K11" s="19" t="str">
        <f t="shared" si="1"/>
        <v/>
      </c>
      <c r="L11" s="18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x14ac:dyDescent="0.25">
      <c r="A12" s="16"/>
      <c r="B12" s="17"/>
      <c r="C12" s="21"/>
      <c r="D12" s="18"/>
      <c r="E12" s="19"/>
      <c r="F12" s="2"/>
      <c r="G12" s="20" t="str">
        <f t="shared" si="2"/>
        <v/>
      </c>
      <c r="H12" s="19"/>
      <c r="I12" s="19"/>
      <c r="J12" s="19"/>
      <c r="K12" s="19" t="str">
        <f t="shared" si="1"/>
        <v/>
      </c>
      <c r="L12" s="18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25">
      <c r="A13" s="16"/>
      <c r="B13" s="17"/>
      <c r="C13" s="21"/>
      <c r="D13" s="18"/>
      <c r="E13" s="19"/>
      <c r="F13" s="2"/>
      <c r="G13" s="20" t="str">
        <f t="shared" si="2"/>
        <v/>
      </c>
      <c r="H13" s="19"/>
      <c r="I13" s="19"/>
      <c r="J13" s="19"/>
      <c r="K13" s="19" t="str">
        <f t="shared" si="1"/>
        <v/>
      </c>
      <c r="L13" s="18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x14ac:dyDescent="0.25">
      <c r="A14" s="16"/>
      <c r="B14" s="17"/>
      <c r="C14" s="21"/>
      <c r="D14" s="18"/>
      <c r="E14" s="19"/>
      <c r="F14" s="2"/>
      <c r="G14" s="20" t="str">
        <f t="shared" si="2"/>
        <v/>
      </c>
      <c r="H14" s="19"/>
      <c r="I14" s="19"/>
      <c r="J14" s="19"/>
      <c r="K14" s="19" t="str">
        <f t="shared" si="1"/>
        <v/>
      </c>
      <c r="L14" s="18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x14ac:dyDescent="0.25">
      <c r="A15" s="16"/>
      <c r="B15" s="17"/>
      <c r="C15" s="21"/>
      <c r="D15" s="18"/>
      <c r="E15" s="19"/>
      <c r="F15" s="2"/>
      <c r="G15" s="20" t="str">
        <f t="shared" si="2"/>
        <v/>
      </c>
      <c r="H15" s="19"/>
      <c r="I15" s="19"/>
      <c r="J15" s="19"/>
      <c r="K15" s="19" t="str">
        <f t="shared" si="1"/>
        <v/>
      </c>
      <c r="L15" s="18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x14ac:dyDescent="0.25">
      <c r="A16" s="16"/>
      <c r="B16" s="17"/>
      <c r="C16" s="21"/>
      <c r="D16" s="18"/>
      <c r="E16" s="19"/>
      <c r="F16" s="2"/>
      <c r="G16" s="20" t="str">
        <f t="shared" si="2"/>
        <v/>
      </c>
      <c r="H16" s="19"/>
      <c r="I16" s="19"/>
      <c r="J16" s="19"/>
      <c r="K16" s="19" t="str">
        <f t="shared" si="1"/>
        <v/>
      </c>
      <c r="L16" s="18"/>
      <c r="M16" s="2"/>
      <c r="N16" s="2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25">
      <c r="A17" s="16"/>
      <c r="B17" s="17"/>
      <c r="C17" s="21"/>
      <c r="D17" s="18"/>
      <c r="E17" s="19"/>
      <c r="F17" s="2"/>
      <c r="G17" s="20" t="str">
        <f t="shared" si="2"/>
        <v/>
      </c>
      <c r="H17" s="19"/>
      <c r="I17" s="19"/>
      <c r="J17" s="19"/>
      <c r="K17" s="19" t="str">
        <f t="shared" si="1"/>
        <v/>
      </c>
      <c r="L17" s="18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x14ac:dyDescent="0.25">
      <c r="A18" s="16"/>
      <c r="B18" s="17"/>
      <c r="C18" s="21"/>
      <c r="D18" s="18"/>
      <c r="E18" s="19"/>
      <c r="F18" s="2"/>
      <c r="G18" s="20" t="str">
        <f t="shared" si="2"/>
        <v/>
      </c>
      <c r="H18" s="19"/>
      <c r="I18" s="19"/>
      <c r="J18" s="19"/>
      <c r="K18" s="19" t="str">
        <f t="shared" si="1"/>
        <v/>
      </c>
      <c r="L18" s="18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x14ac:dyDescent="0.25">
      <c r="A19" s="16"/>
      <c r="B19" s="17"/>
      <c r="C19" s="21"/>
      <c r="D19" s="18"/>
      <c r="E19" s="19"/>
      <c r="F19" s="2"/>
      <c r="G19" s="20" t="str">
        <f t="shared" si="2"/>
        <v/>
      </c>
      <c r="H19" s="19"/>
      <c r="I19" s="19"/>
      <c r="J19" s="19"/>
      <c r="K19" s="19" t="str">
        <f t="shared" si="1"/>
        <v/>
      </c>
      <c r="L19" s="18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x14ac:dyDescent="0.25">
      <c r="A20" s="16"/>
      <c r="B20" s="17"/>
      <c r="C20" s="21"/>
      <c r="D20" s="18"/>
      <c r="E20" s="18"/>
      <c r="F20" s="2"/>
      <c r="G20" s="23" t="s">
        <v>27</v>
      </c>
      <c r="H20" s="24">
        <v>2000</v>
      </c>
      <c r="I20" s="19"/>
      <c r="J20" s="19"/>
      <c r="K20" s="19"/>
      <c r="L20" s="18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x14ac:dyDescent="0.25">
      <c r="A21" s="16"/>
      <c r="B21" s="17"/>
      <c r="C21" s="18"/>
      <c r="D21" s="18"/>
      <c r="E21" s="18"/>
      <c r="F21" s="2"/>
      <c r="G21" s="20"/>
      <c r="H21" s="19"/>
      <c r="I21" s="19"/>
      <c r="J21" s="19"/>
      <c r="K21" s="19"/>
      <c r="L21" s="18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x14ac:dyDescent="0.25">
      <c r="A22" s="25" t="s">
        <v>28</v>
      </c>
      <c r="B22" s="25"/>
      <c r="C22" s="25"/>
      <c r="D22" s="25"/>
      <c r="E22" s="26">
        <f>SUM(E5:E21)</f>
        <v>130645</v>
      </c>
      <c r="F22" s="2"/>
      <c r="G22" s="27" t="s">
        <v>28</v>
      </c>
      <c r="H22" s="26">
        <f>SUM(H5:H21)</f>
        <v>17600</v>
      </c>
      <c r="I22" s="26">
        <f>SUM(I5:I21)</f>
        <v>1550</v>
      </c>
      <c r="J22" s="26">
        <f>SUM(J5:J21)</f>
        <v>0</v>
      </c>
      <c r="K22" s="26">
        <f>SUM(K5:K21)</f>
        <v>113495</v>
      </c>
      <c r="L22" s="18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9.9499999999999993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25">
      <c r="A24" s="9" t="s">
        <v>12</v>
      </c>
      <c r="B24" s="9"/>
      <c r="C24" s="28" t="s">
        <v>29</v>
      </c>
      <c r="D24" s="28" t="s">
        <v>30</v>
      </c>
      <c r="E24" s="28" t="s">
        <v>31</v>
      </c>
      <c r="F24" s="2"/>
      <c r="G24" s="9" t="s">
        <v>32</v>
      </c>
      <c r="H24" s="9"/>
      <c r="I24" s="9"/>
      <c r="J24" s="9"/>
      <c r="K24" s="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25">
      <c r="A25" s="29" t="s">
        <v>33</v>
      </c>
      <c r="B25" s="29"/>
      <c r="C25" s="30">
        <v>226141</v>
      </c>
      <c r="D25" s="30">
        <v>228137</v>
      </c>
      <c r="E25" s="31">
        <f>IF(C25="","",SUM(D25-C25))</f>
        <v>1996</v>
      </c>
      <c r="F25" s="2"/>
      <c r="G25" s="13" t="s">
        <v>12</v>
      </c>
      <c r="H25" s="13" t="s">
        <v>13</v>
      </c>
      <c r="I25" s="13" t="s">
        <v>34</v>
      </c>
      <c r="J25" s="13"/>
      <c r="K25" s="13" t="s">
        <v>35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25">
      <c r="A26" s="29" t="s">
        <v>36</v>
      </c>
      <c r="B26" s="29"/>
      <c r="C26" s="32">
        <v>5505</v>
      </c>
      <c r="D26" s="33"/>
      <c r="E26" s="32">
        <f>IF(C26="","",SUM(C26/E25))</f>
        <v>2.7580160320641283</v>
      </c>
      <c r="F26" s="2"/>
      <c r="G26" s="18" t="s">
        <v>37</v>
      </c>
      <c r="H26" s="19">
        <v>5505</v>
      </c>
      <c r="I26" s="19"/>
      <c r="J26" s="19"/>
      <c r="K26" s="19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x14ac:dyDescent="0.25">
      <c r="A27" s="29" t="s">
        <v>38</v>
      </c>
      <c r="B27" s="29"/>
      <c r="C27" s="32">
        <f>IF(H33="","",(H33))</f>
        <v>10570</v>
      </c>
      <c r="D27" s="33"/>
      <c r="E27" s="34">
        <f>SUM(C27/E22)</f>
        <v>8.0906272723793485E-2</v>
      </c>
      <c r="F27" s="2"/>
      <c r="G27" s="18" t="s">
        <v>39</v>
      </c>
      <c r="H27" s="19">
        <v>285</v>
      </c>
      <c r="I27" s="19"/>
      <c r="J27" s="19"/>
      <c r="K27" s="19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x14ac:dyDescent="0.25">
      <c r="A28" s="2"/>
      <c r="B28" s="2"/>
      <c r="C28" s="2"/>
      <c r="D28" s="2"/>
      <c r="E28" s="35"/>
      <c r="F28" s="2"/>
      <c r="G28" s="18" t="s">
        <v>40</v>
      </c>
      <c r="H28" s="19">
        <v>300</v>
      </c>
      <c r="I28" s="19"/>
      <c r="J28" s="19"/>
      <c r="K28" s="19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x14ac:dyDescent="0.25">
      <c r="A29" s="36" t="s">
        <v>41</v>
      </c>
      <c r="B29" s="37"/>
      <c r="C29" s="38"/>
      <c r="D29" s="2"/>
      <c r="E29" s="2"/>
      <c r="F29" s="2"/>
      <c r="G29" s="18" t="s">
        <v>42</v>
      </c>
      <c r="H29" s="19">
        <v>30</v>
      </c>
      <c r="I29" s="19"/>
      <c r="J29" s="19"/>
      <c r="K29" s="19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x14ac:dyDescent="0.25">
      <c r="A30" s="39"/>
      <c r="B30" s="40"/>
      <c r="C30" s="19"/>
      <c r="D30" s="2"/>
      <c r="E30" s="2"/>
      <c r="F30" s="2"/>
      <c r="G30" s="18" t="s">
        <v>43</v>
      </c>
      <c r="H30" s="19">
        <v>4450</v>
      </c>
      <c r="I30" s="19"/>
      <c r="J30" s="19"/>
      <c r="K30" s="19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x14ac:dyDescent="0.25">
      <c r="A31" s="39"/>
      <c r="B31" s="40"/>
      <c r="C31" s="19"/>
      <c r="D31" s="2"/>
      <c r="E31" s="2"/>
      <c r="F31" s="2"/>
      <c r="G31" s="18"/>
      <c r="H31" s="19"/>
      <c r="I31" s="19"/>
      <c r="J31" s="19"/>
      <c r="K31" s="19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x14ac:dyDescent="0.25">
      <c r="A32" s="39"/>
      <c r="B32" s="40"/>
      <c r="C32" s="19"/>
      <c r="D32" s="2"/>
      <c r="E32" s="2"/>
      <c r="F32" s="2"/>
      <c r="G32" s="18"/>
      <c r="H32" s="19"/>
      <c r="I32" s="19"/>
      <c r="J32" s="19"/>
      <c r="K32" s="19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x14ac:dyDescent="0.25">
      <c r="A33" s="39"/>
      <c r="B33" s="40"/>
      <c r="C33" s="19"/>
      <c r="D33" s="2"/>
      <c r="E33" s="2"/>
      <c r="F33" s="2"/>
      <c r="G33" s="27" t="s">
        <v>28</v>
      </c>
      <c r="H33" s="26">
        <f>IF(H22="","",SUM(H26:H32))</f>
        <v>10570</v>
      </c>
      <c r="I33" s="41"/>
      <c r="J33" s="41"/>
      <c r="K33" s="41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25">
      <c r="A34" s="42" t="s">
        <v>28</v>
      </c>
      <c r="B34" s="43"/>
      <c r="C34" s="26">
        <f>SUM(C30:C33)</f>
        <v>0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9.9499999999999993" customHeight="1" x14ac:dyDescent="0.25">
      <c r="A35" s="2"/>
      <c r="B35" s="2"/>
      <c r="C35" s="44"/>
      <c r="D35" s="2"/>
      <c r="E35" s="2"/>
      <c r="F35" s="2"/>
      <c r="G35" s="2"/>
      <c r="H35" s="45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x14ac:dyDescent="0.25">
      <c r="A36" s="46" t="s">
        <v>44</v>
      </c>
      <c r="B36" s="46"/>
      <c r="C36" s="24">
        <f>SUM(H36+C34)</f>
        <v>7030</v>
      </c>
      <c r="D36" s="2"/>
      <c r="E36" s="2"/>
      <c r="F36" s="2"/>
      <c r="G36" s="47" t="s">
        <v>45</v>
      </c>
      <c r="H36" s="24">
        <f>IF(H33="","",SUM(H22-H33))</f>
        <v>7030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9.9499999999999993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x14ac:dyDescent="0.25">
      <c r="A38" s="48" t="s">
        <v>2</v>
      </c>
      <c r="B38" s="48"/>
      <c r="C38" s="2"/>
      <c r="D38" s="2"/>
      <c r="E38" s="2"/>
      <c r="F38" s="2"/>
      <c r="G38" s="2"/>
      <c r="H38" s="2"/>
      <c r="I38" s="2"/>
      <c r="J38" s="2"/>
      <c r="K38" s="49" t="s">
        <v>46</v>
      </c>
      <c r="L38" s="49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x14ac:dyDescent="0.25">
      <c r="A39" s="49" t="s">
        <v>47</v>
      </c>
      <c r="B39" s="49"/>
      <c r="C39" s="2"/>
      <c r="D39" s="2"/>
      <c r="E39" s="2"/>
      <c r="F39" s="2"/>
      <c r="G39" s="2"/>
      <c r="H39" s="2"/>
      <c r="I39" s="2"/>
      <c r="J39" s="2"/>
      <c r="K39" s="49" t="s">
        <v>48</v>
      </c>
      <c r="L39" s="49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</sheetData>
  <mergeCells count="40">
    <mergeCell ref="A38:B38"/>
    <mergeCell ref="K38:L38"/>
    <mergeCell ref="A39:B39"/>
    <mergeCell ref="K39:L39"/>
    <mergeCell ref="A30:B30"/>
    <mergeCell ref="A31:B31"/>
    <mergeCell ref="A32:B32"/>
    <mergeCell ref="A33:B33"/>
    <mergeCell ref="A34:B34"/>
    <mergeCell ref="A36:B36"/>
    <mergeCell ref="A24:B24"/>
    <mergeCell ref="G24:K24"/>
    <mergeCell ref="A25:B25"/>
    <mergeCell ref="A26:B26"/>
    <mergeCell ref="A27:B27"/>
    <mergeCell ref="A29:C29"/>
    <mergeCell ref="A17:B17"/>
    <mergeCell ref="A18:B18"/>
    <mergeCell ref="A19:B19"/>
    <mergeCell ref="A20:B20"/>
    <mergeCell ref="A21:B21"/>
    <mergeCell ref="A22:D22"/>
    <mergeCell ref="A11:B11"/>
    <mergeCell ref="A12:B12"/>
    <mergeCell ref="A13:B13"/>
    <mergeCell ref="A14:B14"/>
    <mergeCell ref="A15:B15"/>
    <mergeCell ref="A16:B16"/>
    <mergeCell ref="A5:B5"/>
    <mergeCell ref="A6:B6"/>
    <mergeCell ref="A7:B7"/>
    <mergeCell ref="A8:B8"/>
    <mergeCell ref="A9:B9"/>
    <mergeCell ref="A10:B10"/>
    <mergeCell ref="A1:L1"/>
    <mergeCell ref="B2:C2"/>
    <mergeCell ref="E2:J2"/>
    <mergeCell ref="A3:E3"/>
    <mergeCell ref="G3:L3"/>
    <mergeCell ref="A4:B4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21,07,2022 M.KARTAL</vt:lpstr>
      <vt:lpstr>'21,07,2022 M.KARTAL'!Yazdırma_Alanı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2022-08-24T05:29:04Z</dcterms:created>
  <dcterms:modified xsi:type="dcterms:W3CDTF">2022-08-24T05:29:19Z</dcterms:modified>
</cp:coreProperties>
</file>